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70" activeTab="0"/>
  </bookViews>
  <sheets>
    <sheet name="Sheet1" sheetId="1" r:id="rId1"/>
    <sheet name="Sheet2" sheetId="2" r:id="rId2"/>
  </sheets>
  <definedNames>
    <definedName name="eur">'Sheet2'!$G$1</definedName>
    <definedName name="ruc">'Sheet2'!$G$2</definedName>
  </definedNames>
  <calcPr fullCalcOnLoad="1"/>
</workbook>
</file>

<file path=xl/sharedStrings.xml><?xml version="1.0" encoding="utf-8"?>
<sst xmlns="http://schemas.openxmlformats.org/spreadsheetml/2006/main" count="51" uniqueCount="48">
  <si>
    <t>OPIS STAVKE</t>
  </si>
  <si>
    <t>Količina</t>
  </si>
  <si>
    <t>1.</t>
  </si>
  <si>
    <t>Jedinica mjere</t>
  </si>
  <si>
    <t>Red. 
broj</t>
  </si>
  <si>
    <t xml:space="preserve">kom </t>
  </si>
  <si>
    <t>PRILOG II - TROŠKOVNIK</t>
  </si>
  <si>
    <r>
      <t>Naručitelj:</t>
    </r>
    <r>
      <rPr>
        <sz val="11"/>
        <rFont val="Arial"/>
        <family val="0"/>
      </rPr>
      <t xml:space="preserve"> Pučko otvoreno učilište Varaždin</t>
    </r>
    <r>
      <rPr>
        <b/>
        <sz val="11"/>
        <rFont val="Arial"/>
        <family val="0"/>
      </rPr>
      <t xml:space="preserve">, </t>
    </r>
    <r>
      <rPr>
        <sz val="11"/>
        <rFont val="Arial"/>
        <family val="0"/>
      </rPr>
      <t>Hallerova aleja 1/II, 42000 Varaždin</t>
    </r>
  </si>
  <si>
    <t xml:space="preserve">M.P. </t>
  </si>
  <si>
    <t>PDV</t>
  </si>
  <si>
    <t>Cijena s PDV-om</t>
  </si>
  <si>
    <t>Jedinična cijena
kn</t>
  </si>
  <si>
    <t>Cijena (bez PDV-a) 
kn</t>
  </si>
  <si>
    <t>av stumpfl</t>
  </si>
  <si>
    <t>in</t>
  </si>
  <si>
    <t>eur/kn</t>
  </si>
  <si>
    <t>screen line</t>
  </si>
  <si>
    <t>SCREEN LINE MEKANO 600 x 375 Front + Rear</t>
  </si>
  <si>
    <t>transport</t>
  </si>
  <si>
    <t>input</t>
  </si>
  <si>
    <t>Vario64, 650 x 370 rear</t>
  </si>
  <si>
    <t>Vario64, 650 x 370 front</t>
  </si>
  <si>
    <t>rear surface, BVF-RC650370A1</t>
  </si>
  <si>
    <t>front surface, BVF-AC650370A1</t>
  </si>
  <si>
    <t>ruc</t>
  </si>
  <si>
    <t>seamless optic</t>
  </si>
  <si>
    <t>List</t>
  </si>
  <si>
    <t>U ____________ dana _____ 2022. godine</t>
  </si>
  <si>
    <t>Efektivna veličina platna:</t>
  </si>
  <si>
    <t>- širina: min. 600 cm / max: 700 cm</t>
  </si>
  <si>
    <t>- visina: min: 320 cm / max: 450 cm</t>
  </si>
  <si>
    <t>Okvir i postolje:</t>
  </si>
  <si>
    <t>- promjenjiva visina montaže platna na noge</t>
  </si>
  <si>
    <t>Profesionalno projekcijsko platno za potrebe mobilnog kina na otvorenom:</t>
  </si>
  <si>
    <t>Elementi za učvršćivanje platna</t>
  </si>
  <si>
    <t>Površina platna:</t>
  </si>
  <si>
    <t>- mat bijela mikroperforirana površina</t>
  </si>
  <si>
    <t>Torba ili kutija za skladištenje i transport kao dio kompleta</t>
  </si>
  <si>
    <t>Zasebne projekcijske površine za prednju i pozadinsku projekciju</t>
  </si>
  <si>
    <t>- perforacija platna: mikroperforirano</t>
  </si>
  <si>
    <t>Jamstveni rok proizvođača: min. 2 godine</t>
  </si>
  <si>
    <t>- kut vidljivosti: najmanje +/- 50º</t>
  </si>
  <si>
    <t>- mogućnost čišćenja: voda, sapun</t>
  </si>
  <si>
    <t>- faktor pojačanja: min 1,0 za prednju projekciju</t>
  </si>
  <si>
    <t>- šavovi: zavareni, izravnani i nevidljivi</t>
  </si>
  <si>
    <t>- konstrukcija: aluminij, presjek najmanje 60x30 mm</t>
  </si>
  <si>
    <t>- brzorastavljivi lagani okvir s T-nogama s dodatnim  kosim učvrščenjem</t>
  </si>
  <si>
    <r>
      <rPr>
        <b/>
        <sz val="11"/>
        <rFont val="Arial"/>
        <family val="0"/>
      </rPr>
      <t>Predmet nabave:</t>
    </r>
    <r>
      <rPr>
        <sz val="11"/>
        <rFont val="Arial"/>
        <family val="0"/>
      </rPr>
      <t xml:space="preserve"> 3-22/JN - Nabava projekcijskog platna za potrebe mobilnog kina na otvorenom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</si>
</sst>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&quot;Da&quot;;&quot;Da&quot;;&quot;Ne&quot;"/>
    <numFmt numFmtId="182" formatCode="&quot;Istinito&quot;;&quot;Istinito&quot;;&quot;Neistinito&quot;"/>
    <numFmt numFmtId="183" formatCode="&quot;Uključeno&quot;;&quot;Uključeno&quot;;&quot;Isključeno&quot;"/>
    <numFmt numFmtId="184" formatCode="#,##0.0"/>
    <numFmt numFmtId="185" formatCode="_-* #,##0.0_-;\-* #,##0.0_-;_-* &quot;-&quot;??_-;_-@_-"/>
    <numFmt numFmtId="186" formatCode="_-* #,##0_-;\-* #,##0_-;_-* &quot;-&quot;??_-;_-@_-"/>
    <numFmt numFmtId="187" formatCode="&quot;True&quot;;&quot;True&quot;;&quot;False&quot;"/>
    <numFmt numFmtId="188" formatCode="[$¥€-2]\ #,##0.00_);[Red]\([$€-2]\ #,##0.00\)"/>
    <numFmt numFmtId="189" formatCode="_-* #,##0.000_-;\-* #,##0.000_-;_-* &quot;-&quot;??_-;_-@_-"/>
    <numFmt numFmtId="190" formatCode="0.00;[Red]0.00"/>
    <numFmt numFmtId="191" formatCode="#,##0.00;[Red]#,##0.00"/>
    <numFmt numFmtId="192" formatCode="_-[$€-2]\ * #,##0.00_-;\-[$€-2]\ * #,##0.00_-;_-[$€-2]\ * &quot;-&quot;??_-;_-@_-"/>
    <numFmt numFmtId="193" formatCode="[$€-2]\ #,##0.00;[Red]\-[$€-2]\ #,##0.00"/>
    <numFmt numFmtId="19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otham"/>
      <family val="3"/>
    </font>
    <font>
      <b/>
      <sz val="11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Gotham"/>
      <family val="3"/>
    </font>
    <font>
      <b/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 style="thin"/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91" fontId="0" fillId="0" borderId="0" xfId="0" applyNumberFormat="1" applyFont="1" applyAlignment="1">
      <alignment/>
    </xf>
    <xf numFmtId="192" fontId="0" fillId="0" borderId="0" xfId="0" applyNumberFormat="1" applyAlignment="1">
      <alignment/>
    </xf>
    <xf numFmtId="179" fontId="0" fillId="0" borderId="0" xfId="44" applyFont="1" applyAlignment="1">
      <alignment/>
    </xf>
    <xf numFmtId="49" fontId="42" fillId="0" borderId="11" xfId="0" applyNumberFormat="1" applyFont="1" applyBorder="1" applyAlignment="1" applyProtection="1">
      <alignment vertical="top" wrapText="1"/>
      <protection locked="0"/>
    </xf>
    <xf numFmtId="179" fontId="43" fillId="29" borderId="0" xfId="47" applyNumberFormat="1" applyFont="1" applyAlignment="1">
      <alignment/>
    </xf>
    <xf numFmtId="171" fontId="43" fillId="29" borderId="0" xfId="47" applyNumberFormat="1" applyFont="1" applyAlignment="1">
      <alignment/>
    </xf>
    <xf numFmtId="10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191" fontId="0" fillId="0" borderId="15" xfId="0" applyNumberForma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191" fontId="0" fillId="0" borderId="17" xfId="0" applyNumberForma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wrapText="1" indent="1"/>
    </xf>
    <xf numFmtId="49" fontId="0" fillId="0" borderId="18" xfId="0" applyNumberFormat="1" applyBorder="1" applyAlignment="1">
      <alignment horizontal="left" wrapText="1" indent="2"/>
    </xf>
    <xf numFmtId="49" fontId="0" fillId="0" borderId="19" xfId="0" applyNumberFormat="1" applyBorder="1" applyAlignment="1">
      <alignment horizontal="left" wrapText="1" indent="2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190" fontId="1" fillId="33" borderId="2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9" fontId="0" fillId="0" borderId="15" xfId="0" applyNumberForma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 horizontal="left" wrapText="1" indent="1"/>
    </xf>
    <xf numFmtId="0" fontId="0" fillId="0" borderId="24" xfId="0" applyBorder="1" applyAlignment="1">
      <alignment wrapText="1"/>
    </xf>
    <xf numFmtId="4" fontId="0" fillId="34" borderId="12" xfId="0" applyNumberForma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4" fontId="0" fillId="34" borderId="25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400050</xdr:colOff>
      <xdr:row>1</xdr:row>
      <xdr:rowOff>523875</xdr:rowOff>
    </xdr:to>
    <xdr:pic>
      <xdr:nvPicPr>
        <xdr:cNvPr id="1" name="image03.png" descr="POU_materijali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9" sqref="D9"/>
    </sheetView>
  </sheetViews>
  <sheetFormatPr defaultColWidth="8.8515625" defaultRowHeight="12.75"/>
  <cols>
    <col min="1" max="1" width="8.8515625" style="0" customWidth="1"/>
    <col min="2" max="2" width="45.421875" style="17" bestFit="1" customWidth="1"/>
    <col min="3" max="3" width="11.8515625" style="1" customWidth="1"/>
    <col min="4" max="4" width="9.140625" style="1" customWidth="1"/>
    <col min="5" max="5" width="10.140625" style="1" customWidth="1"/>
    <col min="6" max="6" width="11.421875" style="1" customWidth="1"/>
    <col min="7" max="10" width="9.140625" style="1" customWidth="1"/>
  </cols>
  <sheetData>
    <row r="1" spans="1:6" ht="16.5" customHeight="1">
      <c r="A1" s="24" t="s">
        <v>6</v>
      </c>
      <c r="B1" s="25"/>
      <c r="C1" s="25"/>
      <c r="D1" s="25"/>
      <c r="E1" s="25"/>
      <c r="F1" s="25"/>
    </row>
    <row r="2" spans="1:6" ht="53.25" customHeight="1">
      <c r="A2" s="25"/>
      <c r="B2" s="25"/>
      <c r="C2" s="25"/>
      <c r="D2" s="25"/>
      <c r="E2" s="25"/>
      <c r="F2" s="25"/>
    </row>
    <row r="3" spans="1:6" ht="24.75" customHeight="1">
      <c r="A3" s="28" t="s">
        <v>7</v>
      </c>
      <c r="B3" s="27"/>
      <c r="C3" s="27"/>
      <c r="D3" s="27"/>
      <c r="E3" s="27"/>
      <c r="F3" s="27"/>
    </row>
    <row r="4" spans="1:6" ht="27.75" customHeight="1">
      <c r="A4" s="26" t="s">
        <v>47</v>
      </c>
      <c r="B4" s="27"/>
      <c r="C4" s="27"/>
      <c r="D4" s="27"/>
      <c r="E4" s="27"/>
      <c r="F4" s="27"/>
    </row>
    <row r="5" spans="1:6" ht="12.75">
      <c r="A5" s="6"/>
      <c r="B5" s="15"/>
      <c r="C5" s="7"/>
      <c r="D5" s="7"/>
      <c r="E5" s="7"/>
      <c r="F5" s="7"/>
    </row>
    <row r="6" spans="1:6" ht="38.25">
      <c r="A6" s="3" t="s">
        <v>4</v>
      </c>
      <c r="B6" s="16" t="s">
        <v>0</v>
      </c>
      <c r="C6" s="3" t="s">
        <v>11</v>
      </c>
      <c r="D6" s="3" t="s">
        <v>1</v>
      </c>
      <c r="E6" s="40" t="s">
        <v>3</v>
      </c>
      <c r="F6" s="46" t="s">
        <v>12</v>
      </c>
    </row>
    <row r="7" spans="1:6" ht="25.5">
      <c r="A7" s="22" t="s">
        <v>2</v>
      </c>
      <c r="B7" s="23" t="s">
        <v>33</v>
      </c>
      <c r="C7" s="58">
        <v>0</v>
      </c>
      <c r="D7" s="59">
        <v>1</v>
      </c>
      <c r="E7" s="60" t="s">
        <v>5</v>
      </c>
      <c r="F7" s="61">
        <f>C7*D7</f>
        <v>0</v>
      </c>
    </row>
    <row r="8" spans="1:6" ht="25.5">
      <c r="A8" s="36"/>
      <c r="B8" s="41" t="s">
        <v>38</v>
      </c>
      <c r="C8" s="50"/>
      <c r="D8" s="50"/>
      <c r="E8" s="29"/>
      <c r="F8" s="29"/>
    </row>
    <row r="9" spans="1:6" ht="12.75">
      <c r="A9" s="36"/>
      <c r="B9" s="41" t="s">
        <v>28</v>
      </c>
      <c r="C9" s="50"/>
      <c r="D9" s="50"/>
      <c r="E9" s="29"/>
      <c r="F9" s="29"/>
    </row>
    <row r="10" spans="1:6" ht="12.75">
      <c r="A10" s="36"/>
      <c r="B10" s="42" t="s">
        <v>29</v>
      </c>
      <c r="C10" s="50"/>
      <c r="D10" s="50"/>
      <c r="E10" s="29"/>
      <c r="F10" s="29"/>
    </row>
    <row r="11" spans="1:6" ht="12.75">
      <c r="A11" s="36"/>
      <c r="B11" s="42" t="s">
        <v>30</v>
      </c>
      <c r="C11" s="50"/>
      <c r="D11" s="50"/>
      <c r="E11" s="29"/>
      <c r="F11" s="29"/>
    </row>
    <row r="12" spans="1:6" ht="12.75">
      <c r="A12" s="36"/>
      <c r="B12" s="41" t="s">
        <v>31</v>
      </c>
      <c r="C12" s="50"/>
      <c r="D12" s="50"/>
      <c r="E12" s="29"/>
      <c r="F12" s="29"/>
    </row>
    <row r="13" spans="1:6" ht="25.5">
      <c r="A13" s="36"/>
      <c r="B13" s="42" t="s">
        <v>46</v>
      </c>
      <c r="C13" s="50"/>
      <c r="D13" s="50"/>
      <c r="E13" s="29"/>
      <c r="F13" s="29"/>
    </row>
    <row r="14" spans="1:6" ht="25.5">
      <c r="A14" s="36"/>
      <c r="B14" s="42" t="s">
        <v>45</v>
      </c>
      <c r="C14" s="50"/>
      <c r="D14" s="50"/>
      <c r="E14" s="29"/>
      <c r="F14" s="29"/>
    </row>
    <row r="15" spans="1:6" ht="12.75">
      <c r="A15" s="36"/>
      <c r="B15" s="42" t="s">
        <v>32</v>
      </c>
      <c r="C15" s="50"/>
      <c r="D15" s="50"/>
      <c r="E15" s="29"/>
      <c r="F15" s="29"/>
    </row>
    <row r="16" spans="1:6" ht="25.5">
      <c r="A16" s="36"/>
      <c r="B16" s="41" t="s">
        <v>37</v>
      </c>
      <c r="C16" s="50"/>
      <c r="D16" s="50"/>
      <c r="E16" s="29"/>
      <c r="F16" s="29"/>
    </row>
    <row r="17" spans="1:6" ht="12.75">
      <c r="A17" s="36"/>
      <c r="B17" s="41" t="s">
        <v>34</v>
      </c>
      <c r="C17" s="50"/>
      <c r="D17" s="50"/>
      <c r="E17" s="29"/>
      <c r="F17" s="29"/>
    </row>
    <row r="18" spans="1:6" ht="12.75">
      <c r="A18" s="36"/>
      <c r="B18" s="41" t="s">
        <v>35</v>
      </c>
      <c r="C18" s="50"/>
      <c r="D18" s="50"/>
      <c r="E18" s="29"/>
      <c r="F18" s="29"/>
    </row>
    <row r="19" spans="1:6" ht="12.75">
      <c r="A19" s="36"/>
      <c r="B19" s="42" t="s">
        <v>36</v>
      </c>
      <c r="C19" s="50"/>
      <c r="D19" s="50"/>
      <c r="E19" s="29"/>
      <c r="F19" s="29"/>
    </row>
    <row r="20" spans="1:6" ht="12.75">
      <c r="A20" s="36"/>
      <c r="B20" s="42" t="s">
        <v>43</v>
      </c>
      <c r="C20" s="50"/>
      <c r="D20" s="50"/>
      <c r="E20" s="29"/>
      <c r="F20" s="29"/>
    </row>
    <row r="21" spans="1:6" ht="12.75">
      <c r="A21" s="36"/>
      <c r="B21" s="42" t="s">
        <v>39</v>
      </c>
      <c r="C21" s="50"/>
      <c r="D21" s="50"/>
      <c r="E21" s="29"/>
      <c r="F21" s="29"/>
    </row>
    <row r="22" spans="1:6" ht="12.75">
      <c r="A22" s="37"/>
      <c r="B22" s="43" t="s">
        <v>41</v>
      </c>
      <c r="C22" s="51"/>
      <c r="D22" s="51"/>
      <c r="E22" s="30"/>
      <c r="F22" s="30"/>
    </row>
    <row r="23" spans="1:6" ht="12.75">
      <c r="A23" s="37"/>
      <c r="B23" s="43" t="s">
        <v>42</v>
      </c>
      <c r="C23" s="51"/>
      <c r="D23" s="51"/>
      <c r="E23" s="30"/>
      <c r="F23" s="30"/>
    </row>
    <row r="24" spans="1:6" ht="12.75">
      <c r="A24" s="37"/>
      <c r="B24" s="43" t="s">
        <v>44</v>
      </c>
      <c r="C24" s="51"/>
      <c r="D24" s="51"/>
      <c r="E24" s="30"/>
      <c r="F24" s="30"/>
    </row>
    <row r="25" spans="1:6" ht="12.75">
      <c r="A25" s="55"/>
      <c r="B25" s="56" t="s">
        <v>40</v>
      </c>
      <c r="C25" s="54"/>
      <c r="D25" s="54"/>
      <c r="E25" s="57"/>
      <c r="F25" s="57"/>
    </row>
    <row r="26" spans="1:6" ht="12.75">
      <c r="A26" s="38"/>
      <c r="B26" s="44"/>
      <c r="C26" s="52"/>
      <c r="D26" s="31"/>
      <c r="E26" s="47"/>
      <c r="F26" s="32"/>
    </row>
    <row r="27" spans="1:6" ht="12.75">
      <c r="A27" s="38"/>
      <c r="B27" s="44"/>
      <c r="C27" s="52"/>
      <c r="D27" s="33" t="s">
        <v>9</v>
      </c>
      <c r="E27" s="48">
        <v>0.25</v>
      </c>
      <c r="F27" s="32">
        <f>F7*E27</f>
        <v>0</v>
      </c>
    </row>
    <row r="28" spans="1:6" ht="25.5" customHeight="1">
      <c r="A28" s="39"/>
      <c r="B28" s="45"/>
      <c r="C28" s="53"/>
      <c r="D28" s="34" t="s">
        <v>10</v>
      </c>
      <c r="E28" s="49"/>
      <c r="F28" s="35">
        <f>F7+F27</f>
        <v>0</v>
      </c>
    </row>
    <row r="29" spans="1:6" ht="12.75">
      <c r="A29" s="2"/>
      <c r="B29" s="18"/>
      <c r="C29" s="4"/>
      <c r="D29" s="2"/>
      <c r="E29" s="2"/>
      <c r="F29" s="8"/>
    </row>
    <row r="30" spans="1:6" ht="12.75">
      <c r="A30" s="2"/>
      <c r="B30" s="18"/>
      <c r="C30" s="4"/>
      <c r="D30" s="2"/>
      <c r="E30" s="2"/>
      <c r="F30" s="2"/>
    </row>
    <row r="31" spans="1:6" ht="12.75">
      <c r="A31" s="2"/>
      <c r="B31" s="19" t="s">
        <v>27</v>
      </c>
      <c r="C31" s="2"/>
      <c r="D31" s="2"/>
      <c r="E31" s="2"/>
      <c r="F31" s="2"/>
    </row>
    <row r="32" spans="1:6" ht="12.75">
      <c r="A32" s="2"/>
      <c r="B32" s="20"/>
      <c r="C32" s="2"/>
      <c r="D32" s="2"/>
      <c r="E32" s="2"/>
      <c r="F32" s="2"/>
    </row>
    <row r="33" spans="1:6" ht="12.75">
      <c r="A33" s="2"/>
      <c r="B33" s="20"/>
      <c r="C33" s="2"/>
      <c r="D33" s="2"/>
      <c r="E33" s="2"/>
      <c r="F33" s="2"/>
    </row>
    <row r="34" spans="1:6" ht="12.75">
      <c r="A34" s="2"/>
      <c r="B34" s="20"/>
      <c r="C34" s="2"/>
      <c r="D34" s="2"/>
      <c r="E34" s="2"/>
      <c r="F34" s="2"/>
    </row>
    <row r="35" spans="1:6" ht="12.75">
      <c r="A35" s="2"/>
      <c r="B35" s="20"/>
      <c r="C35" s="2"/>
      <c r="D35" s="2"/>
      <c r="E35" s="2"/>
      <c r="F35" s="2"/>
    </row>
    <row r="36" spans="1:6" ht="12.75">
      <c r="A36" s="2"/>
      <c r="B36" s="21" t="s">
        <v>8</v>
      </c>
      <c r="C36" s="5"/>
      <c r="D36" s="2"/>
      <c r="E36" s="2"/>
      <c r="F36" s="2"/>
    </row>
  </sheetData>
  <sheetProtection/>
  <mergeCells count="4">
    <mergeCell ref="A1:F2"/>
    <mergeCell ref="A4:F4"/>
    <mergeCell ref="A3:F3"/>
    <mergeCell ref="D28:E28"/>
  </mergeCells>
  <printOptions/>
  <pageMargins left="0.7" right="0.7" top="0.75" bottom="0.75" header="0.3" footer="0.3"/>
  <pageSetup horizontalDpi="600" verticalDpi="600" orientation="portrait" paperSize="9" scale="84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11.421875" style="0" customWidth="1"/>
    <col min="2" max="2" width="26.7109375" style="0" customWidth="1"/>
    <col min="3" max="3" width="10.8515625" style="9" customWidth="1"/>
    <col min="4" max="5" width="12.140625" style="0" bestFit="1" customWidth="1"/>
    <col min="6" max="6" width="13.00390625" style="0" bestFit="1" customWidth="1"/>
  </cols>
  <sheetData>
    <row r="1" spans="1:7" ht="12.75">
      <c r="A1" t="s">
        <v>13</v>
      </c>
      <c r="B1" t="s">
        <v>14</v>
      </c>
      <c r="C1" s="9" t="s">
        <v>19</v>
      </c>
      <c r="F1" t="s">
        <v>15</v>
      </c>
      <c r="G1">
        <v>7.57</v>
      </c>
    </row>
    <row r="2" spans="2:7" ht="12.75">
      <c r="B2" t="s">
        <v>20</v>
      </c>
      <c r="C2" s="9">
        <v>3440</v>
      </c>
      <c r="F2" t="s">
        <v>24</v>
      </c>
      <c r="G2" s="14">
        <v>0.115</v>
      </c>
    </row>
    <row r="3" spans="2:3" ht="12.75">
      <c r="B3" t="s">
        <v>23</v>
      </c>
      <c r="C3" s="9">
        <v>984.47</v>
      </c>
    </row>
    <row r="4" spans="2:3" ht="12.75">
      <c r="B4" t="s">
        <v>25</v>
      </c>
      <c r="C4" s="9">
        <v>156</v>
      </c>
    </row>
    <row r="5" spans="2:3" ht="12.75">
      <c r="B5" t="s">
        <v>18</v>
      </c>
      <c r="C5" s="9">
        <v>300</v>
      </c>
    </row>
    <row r="6" spans="3:6" ht="15">
      <c r="C6" s="9">
        <f>SUM(C2:C5)</f>
        <v>4880.47</v>
      </c>
      <c r="D6" s="10">
        <f>C6*eur</f>
        <v>36945.157900000006</v>
      </c>
      <c r="E6" s="12">
        <f>D6*(1+ruc)</f>
        <v>41193.851058500004</v>
      </c>
      <c r="F6" s="13">
        <f>E6-D6</f>
        <v>4248.693158499998</v>
      </c>
    </row>
    <row r="9" spans="2:3" ht="12.75">
      <c r="B9" t="s">
        <v>21</v>
      </c>
      <c r="C9" s="9">
        <v>2498.82</v>
      </c>
    </row>
    <row r="10" spans="2:3" ht="12.75">
      <c r="B10" t="s">
        <v>22</v>
      </c>
      <c r="C10" s="9">
        <v>1776</v>
      </c>
    </row>
    <row r="11" spans="2:3" ht="12.75">
      <c r="B11" t="s">
        <v>25</v>
      </c>
      <c r="C11" s="9">
        <v>156</v>
      </c>
    </row>
    <row r="12" spans="2:3" ht="12.75">
      <c r="B12" t="s">
        <v>18</v>
      </c>
      <c r="C12" s="9">
        <v>300</v>
      </c>
    </row>
    <row r="13" spans="3:6" ht="15">
      <c r="C13" s="9">
        <f>SUM(C9:C12)</f>
        <v>4730.82</v>
      </c>
      <c r="D13" s="10">
        <f>C13*eur</f>
        <v>35812.3074</v>
      </c>
      <c r="E13" s="12">
        <f>D13*(1+ruc)</f>
        <v>39930.722750999994</v>
      </c>
      <c r="F13" s="13">
        <f>E13-D13</f>
        <v>4118.415350999996</v>
      </c>
    </row>
    <row r="18" spans="1:5" ht="12.75">
      <c r="A18" t="s">
        <v>16</v>
      </c>
      <c r="E18" t="s">
        <v>26</v>
      </c>
    </row>
    <row r="19" spans="2:5" ht="25.5">
      <c r="B19" s="11" t="s">
        <v>17</v>
      </c>
      <c r="C19" s="9">
        <v>1675.8</v>
      </c>
      <c r="E19" s="9">
        <v>2793</v>
      </c>
    </row>
    <row r="20" spans="2:3" ht="12.75">
      <c r="B20" t="s">
        <v>18</v>
      </c>
      <c r="C20" s="9">
        <v>300</v>
      </c>
    </row>
    <row r="22" spans="3:4" ht="12.75">
      <c r="C22" s="9">
        <f>C19+C20+C21</f>
        <v>1975.8</v>
      </c>
      <c r="D22" s="10">
        <f>C22*eur</f>
        <v>14956.806</v>
      </c>
    </row>
  </sheetData>
  <sheetProtection/>
  <conditionalFormatting sqref="E1:E18 E20:E65536">
    <cfRule type="cellIs" priority="1" dxfId="0" operator="greaterThan">
      <formula>40000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Korisnik</cp:lastModifiedBy>
  <cp:lastPrinted>2022-10-26T13:56:50Z</cp:lastPrinted>
  <dcterms:created xsi:type="dcterms:W3CDTF">2001-03-27T08:00:30Z</dcterms:created>
  <dcterms:modified xsi:type="dcterms:W3CDTF">2022-10-26T13:56:58Z</dcterms:modified>
  <cp:category/>
  <cp:version/>
  <cp:contentType/>
  <cp:contentStatus/>
</cp:coreProperties>
</file>